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상우\Desktop\"/>
    </mc:Choice>
  </mc:AlternateContent>
  <bookViews>
    <workbookView xWindow="0" yWindow="0" windowWidth="28800" windowHeight="11628"/>
  </bookViews>
  <sheets>
    <sheet name="공급수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3" l="1"/>
  <c r="AC10" i="3" l="1"/>
  <c r="E7" i="3"/>
  <c r="E6" i="3"/>
  <c r="Y7" i="3" l="1"/>
  <c r="Y8" i="3"/>
  <c r="Y9" i="3"/>
  <c r="Y6" i="3"/>
  <c r="F7" i="3"/>
  <c r="F8" i="3"/>
  <c r="E8" i="3" s="1"/>
  <c r="F9" i="3"/>
  <c r="E9" i="3" s="1"/>
  <c r="F6" i="3"/>
  <c r="H10" i="3"/>
  <c r="H7" i="3"/>
  <c r="H8" i="3"/>
  <c r="H9" i="3"/>
  <c r="H6" i="3"/>
  <c r="E10" i="3" l="1"/>
  <c r="Y10" i="3"/>
  <c r="AA10" i="3"/>
  <c r="N10" i="3"/>
  <c r="G10" i="3"/>
  <c r="D10" i="3"/>
  <c r="Z10" i="3"/>
  <c r="AE10" i="3" l="1"/>
  <c r="AD10" i="3"/>
  <c r="AB10" i="3"/>
  <c r="F10" i="3"/>
  <c r="F11" i="3" s="1"/>
  <c r="AF7" i="3"/>
  <c r="AF8" i="3"/>
  <c r="AF9" i="3"/>
  <c r="J10" i="3" l="1"/>
  <c r="AF6" i="3"/>
  <c r="AF10" i="3" s="1"/>
  <c r="S10" i="3"/>
  <c r="W10" i="3"/>
  <c r="K10" i="3"/>
  <c r="M10" i="3"/>
  <c r="Q10" i="3"/>
  <c r="R10" i="3"/>
  <c r="I10" i="3"/>
  <c r="X10" i="3"/>
  <c r="O10" i="3"/>
  <c r="L10" i="3"/>
  <c r="V10" i="3" l="1"/>
  <c r="P10" i="3"/>
  <c r="U10" i="3"/>
</calcChain>
</file>

<file path=xl/sharedStrings.xml><?xml version="1.0" encoding="utf-8"?>
<sst xmlns="http://schemas.openxmlformats.org/spreadsheetml/2006/main" count="92" uniqueCount="91">
  <si>
    <t>블록</t>
    <phoneticPr fontId="4" type="noConversion"/>
  </si>
  <si>
    <t>주택형</t>
    <phoneticPr fontId="4" type="noConversion"/>
  </si>
  <si>
    <r>
      <t>전용면적
(</t>
    </r>
    <r>
      <rPr>
        <b/>
        <sz val="12"/>
        <color indexed="8"/>
        <rFont val="돋움"/>
        <family val="3"/>
        <charset val="129"/>
      </rPr>
      <t>㎡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</si>
  <si>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 xml:space="preserve">건설호수
</t>
    </r>
    <r>
      <rPr>
        <b/>
        <sz val="12"/>
        <color indexed="10"/>
        <rFont val="돋움체"/>
        <family val="3"/>
        <charset val="129"/>
      </rPr>
      <t>(A)</t>
    </r>
    <phoneticPr fontId="4" type="noConversion"/>
  </si>
  <si>
    <r>
      <t xml:space="preserve">합계
</t>
    </r>
    <r>
      <rPr>
        <b/>
        <sz val="12"/>
        <color indexed="10"/>
        <rFont val="돋움체"/>
        <family val="3"/>
        <charset val="129"/>
      </rPr>
      <t>(B)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</si>
  <si>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r>
      <t>기관추천 특별공급 제35조제1항(</t>
    </r>
    <r>
      <rPr>
        <b/>
        <sz val="12"/>
        <color indexed="14"/>
        <rFont val="돋움체"/>
        <family val="3"/>
        <charset val="129"/>
      </rPr>
      <t xml:space="preserve">10%, </t>
    </r>
    <r>
      <rPr>
        <b/>
        <sz val="12"/>
        <color indexed="8"/>
        <rFont val="돋움체"/>
        <family val="3"/>
        <charset val="129"/>
      </rPr>
      <t>소숫점절사)</t>
    </r>
    <phoneticPr fontId="4" type="noConversion"/>
  </si>
  <si>
    <r>
      <t>제40조
다자녀가구
(</t>
    </r>
    <r>
      <rPr>
        <b/>
        <sz val="12"/>
        <color indexed="14"/>
        <rFont val="돋움체"/>
        <family val="3"/>
        <charset val="129"/>
      </rPr>
      <t>10%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</si>
  <si>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제41조
신혼부부
(</t>
    </r>
    <r>
      <rPr>
        <b/>
        <sz val="12"/>
        <color indexed="14"/>
        <rFont val="돋움체"/>
        <family val="3"/>
        <charset val="129"/>
      </rPr>
      <t>30%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</si>
  <si>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제45조
국가유공자
(</t>
    </r>
    <r>
      <rPr>
        <b/>
        <sz val="12"/>
        <color indexed="14"/>
        <rFont val="돋움체"/>
        <family val="3"/>
        <charset val="129"/>
      </rPr>
      <t>10%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</si>
  <si>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>제46조
노부모부양
(</t>
    </r>
    <r>
      <rPr>
        <b/>
        <sz val="12"/>
        <color indexed="14"/>
        <rFont val="돋움체"/>
        <family val="3"/>
        <charset val="129"/>
      </rPr>
      <t>5%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</si>
  <si>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 xml:space="preserve">계
</t>
    </r>
    <r>
      <rPr>
        <b/>
        <sz val="12"/>
        <color indexed="14"/>
        <rFont val="돋움체"/>
        <family val="3"/>
        <charset val="129"/>
      </rPr>
      <t>(① 10%, 소수점
절사)</t>
    </r>
    <phoneticPr fontId="4" type="noConversion"/>
  </si>
  <si>
    <t>1순위 ②</t>
    <phoneticPr fontId="4" type="noConversion"/>
  </si>
  <si>
    <t>2순위(①-②)*50%↓</t>
    <phoneticPr fontId="4" type="noConversion"/>
  </si>
  <si>
    <t>3순위(①-②)*30%↓</t>
    <phoneticPr fontId="4" type="noConversion"/>
  </si>
  <si>
    <t>4순위(T-1순위-2순위-3순위)(①-②)*20%</t>
    <phoneticPr fontId="4" type="noConversion"/>
  </si>
  <si>
    <r>
      <t xml:space="preserve">사업지구
철거민
</t>
    </r>
    <r>
      <rPr>
        <b/>
        <sz val="12"/>
        <color indexed="14"/>
        <rFont val="돋움체"/>
        <family val="3"/>
        <charset val="129"/>
      </rPr>
      <t>(전량)</t>
    </r>
    <phoneticPr fontId="4" type="noConversion"/>
  </si>
  <si>
    <t>소계</t>
    <phoneticPr fontId="4" type="noConversion"/>
  </si>
  <si>
    <r>
      <t>장애인</t>
    </r>
    <r>
      <rPr>
        <b/>
        <sz val="12"/>
        <color indexed="14"/>
        <rFont val="돋움체"/>
        <family val="3"/>
        <charset val="129"/>
      </rPr>
      <t>(80%)</t>
    </r>
    <r>
      <rPr>
        <b/>
        <sz val="12"/>
        <color indexed="14"/>
        <rFont val="맑은 고딕"/>
        <family val="3"/>
        <charset val="129"/>
      </rPr>
      <t>↑</t>
    </r>
    <phoneticPr fontId="4" type="noConversion"/>
  </si>
  <si>
    <t>지자체 철거민</t>
    <phoneticPr fontId="4" type="noConversion"/>
  </si>
  <si>
    <t>시도고시해당자</t>
    <phoneticPr fontId="4" type="noConversion"/>
  </si>
  <si>
    <r>
      <t xml:space="preserve">그외
수도권
</t>
    </r>
    <r>
      <rPr>
        <b/>
        <sz val="12"/>
        <color indexed="14"/>
        <rFont val="돋움체"/>
        <family val="3"/>
        <charset val="129"/>
      </rPr>
      <t>(00%)</t>
    </r>
    <phoneticPr fontId="4" type="noConversion"/>
  </si>
  <si>
    <t>소계</t>
    <phoneticPr fontId="4" type="noConversion"/>
  </si>
  <si>
    <t>예비자</t>
    <phoneticPr fontId="4" type="noConversion"/>
  </si>
  <si>
    <t>S-1BL</t>
    <phoneticPr fontId="4" type="noConversion"/>
  </si>
  <si>
    <t>074.99A</t>
    <phoneticPr fontId="4" type="noConversion"/>
  </si>
  <si>
    <t>059.99A</t>
    <phoneticPr fontId="4" type="noConversion"/>
  </si>
  <si>
    <t>059.99B</t>
    <phoneticPr fontId="4" type="noConversion"/>
  </si>
  <si>
    <t>059.99C</t>
    <phoneticPr fontId="4" type="noConversion"/>
  </si>
  <si>
    <t>경상남도</t>
    <phoneticPr fontId="4" type="noConversion"/>
  </si>
  <si>
    <t>창원시</t>
    <phoneticPr fontId="4" type="noConversion"/>
  </si>
  <si>
    <t>경상남도</t>
    <phoneticPr fontId="4" type="noConversion"/>
  </si>
  <si>
    <r>
      <t xml:space="preserve">경상남도
</t>
    </r>
    <r>
      <rPr>
        <b/>
        <sz val="12"/>
        <color indexed="14"/>
        <rFont val="돋움체"/>
        <family val="3"/>
        <charset val="129"/>
      </rPr>
      <t>(100%)</t>
    </r>
    <phoneticPr fontId="4" type="noConversion"/>
  </si>
  <si>
    <t xml:space="preserve">  '-「주택공급에 관한 규칙」제35조, 제40~46조, 국민주택 및 공공주택(분양, 분양전환임대) 기관추천 특별공급 배정기준 알림(판매보상기획처-774호, 2018.02.23)</t>
    <phoneticPr fontId="4" type="noConversion"/>
  </si>
  <si>
    <t xml:space="preserve">  '-  장애인 배정비율 관련 (주택공급처-378,2010.2.17)</t>
    <phoneticPr fontId="4" type="noConversion"/>
  </si>
  <si>
    <t xml:space="preserve">  '- 위의 기준을 적용하여 아래와 같이 특별공급물량을 배정함(소수점 절사)</t>
    <phoneticPr fontId="4" type="noConversion"/>
  </si>
  <si>
    <t>①</t>
    <phoneticPr fontId="4" type="noConversion"/>
  </si>
  <si>
    <t>다자녀가구</t>
    <phoneticPr fontId="4" type="noConversion"/>
  </si>
  <si>
    <t>: 건설량의 10% 범위에서「주택공급에 관한 규칙」 제40조</t>
    <phoneticPr fontId="4" type="noConversion"/>
  </si>
  <si>
    <t xml:space="preserve">  - 당해 광역 지자체 50%, 그외 수도권 50% </t>
    <phoneticPr fontId="4" type="noConversion"/>
  </si>
  <si>
    <t>②</t>
    <phoneticPr fontId="4" type="noConversion"/>
  </si>
  <si>
    <t>신혼부부</t>
    <phoneticPr fontId="4" type="noConversion"/>
  </si>
  <si>
    <t>: 건설량의 30% 범위에서 「주택공급에 관한 규칙」 제41조 제1항 단서</t>
    <phoneticPr fontId="4" type="noConversion"/>
  </si>
  <si>
    <t>③</t>
    <phoneticPr fontId="4" type="noConversion"/>
  </si>
  <si>
    <t>생애최초</t>
    <phoneticPr fontId="4" type="noConversion"/>
  </si>
  <si>
    <t>④</t>
    <phoneticPr fontId="4" type="noConversion"/>
  </si>
  <si>
    <t>국가유공자</t>
    <phoneticPr fontId="4" type="noConversion"/>
  </si>
  <si>
    <t>: 건설량의 10%  「주택공급에 관한 규칙」 제45조</t>
    <phoneticPr fontId="4" type="noConversion"/>
  </si>
  <si>
    <t>⑤</t>
    <phoneticPr fontId="4" type="noConversion"/>
  </si>
  <si>
    <t>노부모부양</t>
    <phoneticPr fontId="4" type="noConversion"/>
  </si>
  <si>
    <t>: 건설량의 5% 범위에서 「주택공급에 관한 규칙」 제46조 제3항</t>
    <phoneticPr fontId="4" type="noConversion"/>
  </si>
  <si>
    <t>⑥</t>
    <phoneticPr fontId="4" type="noConversion"/>
  </si>
  <si>
    <t>기관추천 기타특별공급</t>
    <phoneticPr fontId="4" type="noConversion"/>
  </si>
  <si>
    <t>: 건설량의 10% 내</t>
    <phoneticPr fontId="4" type="noConversion"/>
  </si>
  <si>
    <t>순위</t>
    <phoneticPr fontId="4" type="noConversion"/>
  </si>
  <si>
    <t>대상</t>
    <phoneticPr fontId="4" type="noConversion"/>
  </si>
  <si>
    <t>물량배정 기준</t>
    <phoneticPr fontId="4" type="noConversion"/>
  </si>
  <si>
    <t>1순위</t>
  </si>
  <si>
    <t>사업지구 철거민</t>
    <phoneticPr fontId="4" type="noConversion"/>
  </si>
  <si>
    <r>
      <t xml:space="preserve"> 전량배정</t>
    </r>
    <r>
      <rPr>
        <sz val="12"/>
        <rFont val="돋움"/>
        <family val="3"/>
        <charset val="129"/>
      </rPr>
      <t xml:space="preserve"> (사업지구 철거민, 철거세입자)</t>
    </r>
    <phoneticPr fontId="4" type="noConversion"/>
  </si>
  <si>
    <t>2순위</t>
    <phoneticPr fontId="4" type="noConversion"/>
  </si>
  <si>
    <t>장애인
북한이탈주민, 일군위안부(임)
한부모가족(임대)</t>
    <phoneticPr fontId="4" type="noConversion"/>
  </si>
  <si>
    <t>3순위</t>
    <phoneticPr fontId="4" type="noConversion"/>
  </si>
  <si>
    <t>지자체 철거민, 시도고시기준해당자</t>
    <phoneticPr fontId="4" type="noConversion"/>
  </si>
  <si>
    <r>
      <t xml:space="preserve"> (T)-(1순위)의 30%내 배정</t>
    </r>
    <r>
      <rPr>
        <sz val="12"/>
        <color indexed="8"/>
        <rFont val="돋움"/>
        <family val="3"/>
        <charset val="129"/>
      </rPr>
      <t>(지자체철거민, 철거세입자(임대)</t>
    </r>
    <phoneticPr fontId="4" type="noConversion"/>
  </si>
  <si>
    <t>4순위</t>
    <phoneticPr fontId="4" type="noConversion"/>
  </si>
  <si>
    <t>중소기업근로자 등</t>
    <phoneticPr fontId="4" type="noConversion"/>
  </si>
  <si>
    <r>
      <t xml:space="preserve"> (T)-(1+2+3순위)의 20%</t>
    </r>
    <r>
      <rPr>
        <sz val="12"/>
        <rFont val="돋움"/>
        <family val="3"/>
        <charset val="129"/>
      </rPr>
      <t xml:space="preserve"> 중 군인(제대,장기복무) 20%, 중소기업 20%, 우수기능인 및 우수선수10%, 공무원 10%, 의사상자 10%, 납북피해자 10%, 다문화가족 10%, 체육유공자 10% 범위내 </t>
    </r>
    <phoneticPr fontId="4" type="noConversion"/>
  </si>
  <si>
    <t>예외적용</t>
    <phoneticPr fontId="4" type="noConversion"/>
  </si>
  <si>
    <t>1. 지역본부의 불가피한 여건이 있는 경우 순위간, 순위내 배정물량 조정 가능</t>
  </si>
  <si>
    <t>2. 주택공급규칙 제3조에 따른 이주대책대상자 등은 별도 수립·시행</t>
  </si>
  <si>
    <r>
      <t>※ 국가유공자 특별공급 : 「주택공급에 관한 규칙」 제45조에 따라 건설량의</t>
    </r>
    <r>
      <rPr>
        <sz val="12"/>
        <color indexed="8"/>
        <rFont val="돋움"/>
        <family val="3"/>
        <charset val="129"/>
      </rPr>
      <t xml:space="preserve"> </t>
    </r>
    <r>
      <rPr>
        <sz val="12"/>
        <color indexed="8"/>
        <rFont val="한양중고딕"/>
        <family val="3"/>
        <charset val="129"/>
      </rPr>
      <t>5퍼센트(공공임대주택은 10퍼센트) 범위에서 별도 배정</t>
    </r>
    <phoneticPr fontId="4" type="noConversion"/>
  </si>
  <si>
    <t xml:space="preserve">      장애인 배정비율(경상남도) : 창원시100%</t>
    <phoneticPr fontId="4" type="noConversion"/>
  </si>
  <si>
    <r>
      <t>제43조
생애최초
(</t>
    </r>
    <r>
      <rPr>
        <b/>
        <sz val="12"/>
        <color indexed="14"/>
        <rFont val="돋움체"/>
        <family val="3"/>
        <charset val="129"/>
      </rPr>
      <t>25%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</si>
  <si>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r>
      <t xml:space="preserve">일반공급
</t>
    </r>
    <r>
      <rPr>
        <b/>
        <sz val="12"/>
        <color indexed="14"/>
        <rFont val="돋움체"/>
        <family val="3"/>
        <charset val="129"/>
      </rPr>
      <t>(A-B)
(10%)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</si>
  <si>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r>
      <t>특별공급(</t>
    </r>
    <r>
      <rPr>
        <b/>
        <sz val="12"/>
        <color rgb="FFFF00FF"/>
        <rFont val="돋움체"/>
        <family val="3"/>
        <charset val="129"/>
      </rPr>
      <t>90</t>
    </r>
    <r>
      <rPr>
        <b/>
        <sz val="12"/>
        <color indexed="14"/>
        <rFont val="돋움체"/>
        <family val="3"/>
        <charset val="129"/>
      </rPr>
      <t>%</t>
    </r>
    <r>
      <rPr>
        <b/>
        <sz val="12"/>
        <color indexed="8"/>
        <rFont val="돋움체"/>
        <family val="3"/>
        <charset val="129"/>
      </rPr>
      <t>)</t>
    </r>
    <phoneticPr fontId="4" type="noConversion"/>
  </si>
  <si>
    <t>※ 특별공급 물량 배정방법(총 건설량의 90%)</t>
    <phoneticPr fontId="4" type="noConversion"/>
  </si>
  <si>
    <r>
      <t xml:space="preserve"> (T)-(1순위)의 50%</t>
    </r>
    <r>
      <rPr>
        <sz val="12"/>
        <rFont val="돋움"/>
        <family val="3"/>
        <charset val="129"/>
      </rPr>
      <t xml:space="preserve"> 중 장애인 80% 이상, 북한이탈주민 6%, 일군위안부 7%, 한부모가족 7%</t>
    </r>
    <phoneticPr fontId="4" type="noConversion"/>
  </si>
  <si>
    <r>
      <t>장기복무제대군인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</si>
  <si>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r>
      <t>10년이상
복무군인</t>
    </r>
    <r>
      <rPr>
        <b/>
        <sz val="12"/>
        <color indexed="8"/>
        <rFont val="돋움체"/>
        <family val="3"/>
        <charset val="129"/>
      </rPr>
      <t xml:space="preserve">
</t>
    </r>
    <phoneticPr fontId="4" type="noConversion"/>
  </si>
  <si>
    <t xml:space="preserve">중소기업
근로자
</t>
    <phoneticPr fontId="4" type="noConversion"/>
  </si>
  <si>
    <t xml:space="preserve">우수
기능인
</t>
    <phoneticPr fontId="4" type="noConversion"/>
  </si>
  <si>
    <t xml:space="preserve">공무원
</t>
    <phoneticPr fontId="4" type="noConversion"/>
  </si>
  <si>
    <t xml:space="preserve">우수선수                                                                                                            
            </t>
    <phoneticPr fontId="4" type="noConversion"/>
  </si>
  <si>
    <t xml:space="preserve">의사
상자
</t>
    <phoneticPr fontId="4" type="noConversion"/>
  </si>
  <si>
    <t xml:space="preserve">납북
피해자
</t>
    <phoneticPr fontId="4" type="noConversion"/>
  </si>
  <si>
    <t xml:space="preserve">다문화
가족
</t>
    <phoneticPr fontId="4" type="noConversion"/>
  </si>
  <si>
    <t xml:space="preserve">체육
유공자
</t>
    <phoneticPr fontId="4" type="noConversion"/>
  </si>
  <si>
    <t xml:space="preserve">한부모
가족
</t>
    <phoneticPr fontId="4" type="noConversion"/>
  </si>
  <si>
    <t xml:space="preserve">일군
위안부
</t>
    <phoneticPr fontId="4" type="noConversion"/>
  </si>
  <si>
    <t xml:space="preserve">북한
이탈주민
</t>
    <phoneticPr fontId="4" type="noConversion"/>
  </si>
  <si>
    <t>: 건설량의 25% 범위에서 「주택공급에 관한 규칙」 제43조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</si>
</sst>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);[Red]\(#,##0\)"/>
    <numFmt numFmtId="178" formatCode="#,##0.0_);[Red]\(#,##0.0\)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돋움체"/>
      <family val="3"/>
      <charset val="129"/>
    </font>
    <font>
      <sz val="8"/>
      <name val="돋움"/>
      <family val="3"/>
      <charset val="129"/>
    </font>
    <font>
      <b/>
      <sz val="12"/>
      <color indexed="8"/>
      <name val="돋움체"/>
      <family val="3"/>
      <charset val="129"/>
    </font>
    <font>
      <b/>
      <sz val="12"/>
      <color indexed="8"/>
      <name val="돋움"/>
      <family val="3"/>
      <charset val="129"/>
    </font>
    <font>
      <b/>
      <sz val="12"/>
      <color indexed="10"/>
      <name val="돋움체"/>
      <family val="3"/>
      <charset val="129"/>
    </font>
    <font>
      <b/>
      <sz val="12"/>
      <color indexed="14"/>
      <name val="돋움체"/>
      <family val="3"/>
      <charset val="129"/>
    </font>
    <font>
      <b/>
      <sz val="12"/>
      <color indexed="12"/>
      <name val="돋움체"/>
      <family val="3"/>
      <charset val="129"/>
    </font>
    <font>
      <b/>
      <sz val="12"/>
      <color indexed="14"/>
      <name val="맑은 고딕"/>
      <family val="3"/>
      <charset val="129"/>
    </font>
    <font>
      <b/>
      <sz val="10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color indexed="8"/>
      <name val="돋움체"/>
      <family val="3"/>
      <charset val="129"/>
    </font>
    <font>
      <sz val="12"/>
      <name val="돋움"/>
      <family val="3"/>
      <charset val="129"/>
    </font>
    <font>
      <strike/>
      <sz val="12"/>
      <name val="돋움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2"/>
      <color rgb="FF000000"/>
      <name val="한양중고딕"/>
      <family val="3"/>
      <charset val="129"/>
    </font>
    <font>
      <b/>
      <sz val="10"/>
      <name val="돋움"/>
      <family val="3"/>
      <charset val="129"/>
    </font>
    <font>
      <sz val="12"/>
      <color indexed="8"/>
      <name val="한양중고딕"/>
      <family val="3"/>
      <charset val="129"/>
    </font>
    <font>
      <b/>
      <sz val="12"/>
      <color rgb="FFFF00FF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23"/>
      </bottom>
      <diagonal/>
    </border>
    <border>
      <left style="thick">
        <color rgb="FFFF0000"/>
      </left>
      <right style="thick">
        <color rgb="FFFF0000"/>
      </right>
      <top style="thin">
        <color indexed="23"/>
      </top>
      <bottom style="thin">
        <color indexed="23"/>
      </bottom>
      <diagonal/>
    </border>
    <border>
      <left style="thick">
        <color rgb="FFFF0000"/>
      </left>
      <right style="thick">
        <color rgb="FFFF0000"/>
      </right>
      <top style="thin">
        <color indexed="23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 indent="1"/>
    </xf>
    <xf numFmtId="41" fontId="3" fillId="4" borderId="7" xfId="0" applyNumberFormat="1" applyFont="1" applyFill="1" applyBorder="1" applyAlignment="1">
      <alignment horizontal="right" vertical="center" wrapText="1" indent="1"/>
    </xf>
    <xf numFmtId="176" fontId="5" fillId="4" borderId="7" xfId="1" applyNumberFormat="1" applyFont="1" applyFill="1" applyBorder="1" applyAlignment="1">
      <alignment horizontal="right" vertical="center" wrapText="1" indent="1"/>
    </xf>
    <xf numFmtId="41" fontId="3" fillId="5" borderId="7" xfId="0" applyNumberFormat="1" applyFont="1" applyFill="1" applyBorder="1" applyAlignment="1">
      <alignment horizontal="right" vertical="center" wrapText="1" indent="1"/>
    </xf>
    <xf numFmtId="176" fontId="3" fillId="4" borderId="7" xfId="0" applyNumberFormat="1" applyFont="1" applyFill="1" applyBorder="1" applyAlignment="1">
      <alignment horizontal="right" vertical="center" wrapText="1" indent="1"/>
    </xf>
    <xf numFmtId="176" fontId="15" fillId="0" borderId="7" xfId="0" applyNumberFormat="1" applyFont="1" applyBorder="1" applyAlignment="1">
      <alignment horizontal="right" vertical="center" wrapText="1" indent="1"/>
    </xf>
    <xf numFmtId="43" fontId="15" fillId="0" borderId="7" xfId="0" applyNumberFormat="1" applyFont="1" applyBorder="1" applyAlignment="1">
      <alignment horizontal="right" vertical="center" wrapText="1" indent="1"/>
    </xf>
    <xf numFmtId="41" fontId="15" fillId="0" borderId="7" xfId="0" applyNumberFormat="1" applyFont="1" applyBorder="1" applyAlignment="1">
      <alignment horizontal="right" vertical="center" wrapText="1" indent="1"/>
    </xf>
    <xf numFmtId="41" fontId="15" fillId="0" borderId="8" xfId="0" applyNumberFormat="1" applyFont="1" applyBorder="1" applyAlignment="1">
      <alignment horizontal="right" vertical="center" wrapText="1" indent="1"/>
    </xf>
    <xf numFmtId="0" fontId="5" fillId="5" borderId="6" xfId="0" applyFont="1" applyFill="1" applyBorder="1" applyAlignment="1">
      <alignment horizontal="center" vertical="center" wrapText="1"/>
    </xf>
    <xf numFmtId="177" fontId="5" fillId="5" borderId="7" xfId="0" applyNumberFormat="1" applyFont="1" applyFill="1" applyBorder="1" applyAlignment="1">
      <alignment horizontal="center" vertical="center" wrapText="1"/>
    </xf>
    <xf numFmtId="177" fontId="5" fillId="5" borderId="7" xfId="0" applyNumberFormat="1" applyFont="1" applyFill="1" applyBorder="1" applyAlignment="1">
      <alignment horizontal="right" vertical="center" wrapText="1" indent="1"/>
    </xf>
    <xf numFmtId="178" fontId="5" fillId="5" borderId="7" xfId="0" applyNumberFormat="1" applyFont="1" applyFill="1" applyBorder="1" applyAlignment="1">
      <alignment horizontal="right" vertical="center" wrapText="1" indent="1"/>
    </xf>
    <xf numFmtId="176" fontId="5" fillId="5" borderId="7" xfId="0" applyNumberFormat="1" applyFont="1" applyFill="1" applyBorder="1" applyAlignment="1">
      <alignment horizontal="right" vertical="center" wrapText="1" indent="1"/>
    </xf>
    <xf numFmtId="177" fontId="5" fillId="5" borderId="8" xfId="0" applyNumberFormat="1" applyFont="1" applyFill="1" applyBorder="1" applyAlignment="1">
      <alignment horizontal="right" vertical="center" wrapText="1" indent="1"/>
    </xf>
    <xf numFmtId="0" fontId="5" fillId="5" borderId="12" xfId="0" applyFont="1" applyFill="1" applyBorder="1" applyAlignment="1">
      <alignment horizontal="center" vertical="center" wrapText="1"/>
    </xf>
    <xf numFmtId="9" fontId="5" fillId="5" borderId="13" xfId="2" applyFont="1" applyFill="1" applyBorder="1" applyAlignment="1">
      <alignment horizontal="center" vertical="center" wrapText="1"/>
    </xf>
    <xf numFmtId="177" fontId="5" fillId="5" borderId="13" xfId="0" applyNumberFormat="1" applyFont="1" applyFill="1" applyBorder="1" applyAlignment="1">
      <alignment horizontal="right" vertical="center" wrapText="1" indent="1"/>
    </xf>
    <xf numFmtId="177" fontId="5" fillId="5" borderId="14" xfId="0" applyNumberFormat="1" applyFont="1" applyFill="1" applyBorder="1" applyAlignment="1">
      <alignment horizontal="right" vertical="center" wrapText="1" indent="1"/>
    </xf>
    <xf numFmtId="0" fontId="7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42" fontId="17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6" fillId="0" borderId="3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6" fillId="0" borderId="35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right" vertical="center" wrapText="1" indent="1"/>
    </xf>
    <xf numFmtId="176" fontId="15" fillId="0" borderId="37" xfId="0" applyNumberFormat="1" applyFont="1" applyBorder="1" applyAlignment="1">
      <alignment horizontal="right" vertical="center" wrapText="1" indent="1"/>
    </xf>
    <xf numFmtId="178" fontId="5" fillId="5" borderId="37" xfId="0" applyNumberFormat="1" applyFont="1" applyFill="1" applyBorder="1" applyAlignment="1">
      <alignment horizontal="right" vertical="center" wrapText="1" indent="1"/>
    </xf>
    <xf numFmtId="177" fontId="5" fillId="5" borderId="38" xfId="0" applyNumberFormat="1" applyFont="1" applyFill="1" applyBorder="1" applyAlignment="1">
      <alignment horizontal="right" vertical="center" wrapText="1" indent="1"/>
    </xf>
    <xf numFmtId="176" fontId="15" fillId="0" borderId="39" xfId="0" applyNumberFormat="1" applyFont="1" applyBorder="1" applyAlignment="1">
      <alignment horizontal="right" vertical="center" wrapText="1" indent="1"/>
    </xf>
    <xf numFmtId="178" fontId="5" fillId="5" borderId="39" xfId="0" applyNumberFormat="1" applyFont="1" applyFill="1" applyBorder="1" applyAlignment="1">
      <alignment horizontal="right" vertical="center" wrapText="1" indent="1"/>
    </xf>
    <xf numFmtId="177" fontId="5" fillId="5" borderId="40" xfId="0" applyNumberFormat="1" applyFont="1" applyFill="1" applyBorder="1" applyAlignment="1">
      <alignment horizontal="right" vertical="center" wrapText="1" indent="1"/>
    </xf>
    <xf numFmtId="178" fontId="5" fillId="5" borderId="43" xfId="0" applyNumberFormat="1" applyFont="1" applyFill="1" applyBorder="1" applyAlignment="1">
      <alignment horizontal="right" vertical="center" wrapText="1" indent="1"/>
    </xf>
    <xf numFmtId="177" fontId="5" fillId="5" borderId="44" xfId="0" applyNumberFormat="1" applyFont="1" applyFill="1" applyBorder="1" applyAlignment="1">
      <alignment horizontal="right" vertical="center" wrapText="1" indent="1"/>
    </xf>
    <xf numFmtId="176" fontId="5" fillId="0" borderId="43" xfId="0" applyNumberFormat="1" applyFont="1" applyBorder="1" applyAlignment="1">
      <alignment horizontal="righ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9" fontId="9" fillId="2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 shrinkToFit="1"/>
    </xf>
    <xf numFmtId="0" fontId="13" fillId="0" borderId="32" xfId="0" applyFont="1" applyBorder="1" applyAlignment="1">
      <alignment horizontal="center" vertical="center" wrapText="1" shrinkToFit="1"/>
    </xf>
    <xf numFmtId="0" fontId="20" fillId="0" borderId="34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7" sqref="O17"/>
    </sheetView>
  </sheetViews>
  <sheetFormatPr defaultColWidth="9" defaultRowHeight="17.399999999999999"/>
  <cols>
    <col min="1" max="1" width="7.3984375" style="1" customWidth="1"/>
    <col min="2" max="2" width="11" style="1" bestFit="1" customWidth="1"/>
    <col min="3" max="3" width="11" style="1" customWidth="1"/>
    <col min="4" max="4" width="15.8984375" style="1" bestFit="1" customWidth="1"/>
    <col min="5" max="5" width="11" style="1" bestFit="1" customWidth="1"/>
    <col min="6" max="6" width="10.3984375" style="1" bestFit="1" customWidth="1"/>
    <col min="7" max="7" width="13" style="1" bestFit="1" customWidth="1"/>
    <col min="8" max="8" width="11" style="1" bestFit="1" customWidth="1"/>
    <col min="9" max="9" width="12.5" style="1" customWidth="1"/>
    <col min="10" max="10" width="13" style="1" bestFit="1" customWidth="1"/>
    <col min="11" max="11" width="11" style="1" bestFit="1" customWidth="1"/>
    <col min="12" max="12" width="11.8984375" style="1" customWidth="1"/>
    <col min="13" max="13" width="15.09765625" style="1" bestFit="1" customWidth="1"/>
    <col min="14" max="14" width="11" style="1" bestFit="1" customWidth="1"/>
    <col min="15" max="15" width="9" style="1"/>
    <col min="16" max="16" width="9.69921875" style="1" customWidth="1"/>
    <col min="17" max="17" width="9" style="1"/>
    <col min="18" max="19" width="11" style="1" bestFit="1" customWidth="1"/>
    <col min="20" max="20" width="11" style="1" customWidth="1"/>
    <col min="21" max="21" width="14.19921875" style="1" customWidth="1"/>
    <col min="22" max="24" width="9" style="1"/>
    <col min="25" max="26" width="10.3984375" style="1" bestFit="1" customWidth="1"/>
    <col min="27" max="27" width="9" style="1"/>
    <col min="28" max="29" width="11.59765625" style="1" bestFit="1" customWidth="1"/>
    <col min="30" max="31" width="10.3984375" style="1" bestFit="1" customWidth="1"/>
    <col min="32" max="16384" width="9" style="1"/>
  </cols>
  <sheetData>
    <row r="1" spans="1:32">
      <c r="A1" s="69" t="s">
        <v>0</v>
      </c>
      <c r="B1" s="71" t="s">
        <v>1</v>
      </c>
      <c r="C1" s="61" t="s">
        <v>2</v>
      </c>
      <c r="D1" s="61" t="s">
        <v>3</v>
      </c>
      <c r="E1" s="61" t="s">
        <v>74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7" t="s">
        <v>73</v>
      </c>
    </row>
    <row r="2" spans="1:32" ht="27.75" customHeight="1">
      <c r="A2" s="70"/>
      <c r="B2" s="72"/>
      <c r="C2" s="59"/>
      <c r="D2" s="59"/>
      <c r="E2" s="59" t="s">
        <v>4</v>
      </c>
      <c r="F2" s="59" t="s">
        <v>5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 t="s">
        <v>6</v>
      </c>
      <c r="Z2" s="59"/>
      <c r="AA2" s="59"/>
      <c r="AB2" s="59" t="s">
        <v>7</v>
      </c>
      <c r="AC2" s="59" t="s">
        <v>72</v>
      </c>
      <c r="AD2" s="59" t="s">
        <v>8</v>
      </c>
      <c r="AE2" s="59" t="s">
        <v>9</v>
      </c>
      <c r="AF2" s="58"/>
    </row>
    <row r="3" spans="1:32" ht="18" thickBot="1">
      <c r="A3" s="70"/>
      <c r="B3" s="72"/>
      <c r="C3" s="59"/>
      <c r="D3" s="59"/>
      <c r="E3" s="59"/>
      <c r="F3" s="59" t="s">
        <v>10</v>
      </c>
      <c r="G3" s="2" t="s">
        <v>11</v>
      </c>
      <c r="H3" s="60" t="s">
        <v>12</v>
      </c>
      <c r="I3" s="60"/>
      <c r="J3" s="60"/>
      <c r="K3" s="60"/>
      <c r="L3" s="60"/>
      <c r="M3" s="62" t="s">
        <v>13</v>
      </c>
      <c r="N3" s="62"/>
      <c r="O3" s="62" t="s">
        <v>14</v>
      </c>
      <c r="P3" s="62"/>
      <c r="Q3" s="62"/>
      <c r="R3" s="62"/>
      <c r="S3" s="62"/>
      <c r="T3" s="63"/>
      <c r="U3" s="62"/>
      <c r="V3" s="62"/>
      <c r="W3" s="62"/>
      <c r="X3" s="62"/>
      <c r="Y3" s="59"/>
      <c r="Z3" s="59"/>
      <c r="AA3" s="59"/>
      <c r="AB3" s="59"/>
      <c r="AC3" s="59"/>
      <c r="AD3" s="59"/>
      <c r="AE3" s="59"/>
      <c r="AF3" s="58"/>
    </row>
    <row r="4" spans="1:32" ht="39" customHeight="1" thickTop="1">
      <c r="A4" s="70"/>
      <c r="B4" s="72"/>
      <c r="C4" s="59"/>
      <c r="D4" s="59"/>
      <c r="E4" s="59"/>
      <c r="F4" s="59"/>
      <c r="G4" s="59" t="s">
        <v>15</v>
      </c>
      <c r="H4" s="59" t="s">
        <v>16</v>
      </c>
      <c r="I4" s="3" t="s">
        <v>17</v>
      </c>
      <c r="J4" s="59" t="s">
        <v>89</v>
      </c>
      <c r="K4" s="59" t="s">
        <v>88</v>
      </c>
      <c r="L4" s="59" t="s">
        <v>87</v>
      </c>
      <c r="M4" s="3" t="s">
        <v>18</v>
      </c>
      <c r="N4" s="4" t="s">
        <v>19</v>
      </c>
      <c r="O4" s="73" t="s">
        <v>77</v>
      </c>
      <c r="P4" s="73" t="s">
        <v>78</v>
      </c>
      <c r="Q4" s="59" t="s">
        <v>79</v>
      </c>
      <c r="R4" s="59" t="s">
        <v>80</v>
      </c>
      <c r="S4" s="67" t="s">
        <v>81</v>
      </c>
      <c r="T4" s="80" t="s">
        <v>82</v>
      </c>
      <c r="U4" s="68" t="s">
        <v>83</v>
      </c>
      <c r="V4" s="59" t="s">
        <v>84</v>
      </c>
      <c r="W4" s="59" t="s">
        <v>85</v>
      </c>
      <c r="X4" s="59" t="s">
        <v>86</v>
      </c>
      <c r="Y4" s="59" t="s">
        <v>16</v>
      </c>
      <c r="Z4" s="59" t="s">
        <v>31</v>
      </c>
      <c r="AA4" s="59" t="s">
        <v>20</v>
      </c>
      <c r="AB4" s="59"/>
      <c r="AC4" s="59"/>
      <c r="AD4" s="59"/>
      <c r="AE4" s="59"/>
      <c r="AF4" s="58"/>
    </row>
    <row r="5" spans="1:32">
      <c r="A5" s="70"/>
      <c r="B5" s="72"/>
      <c r="C5" s="59"/>
      <c r="D5" s="59"/>
      <c r="E5" s="59"/>
      <c r="F5" s="59"/>
      <c r="G5" s="59"/>
      <c r="H5" s="59"/>
      <c r="I5" s="3" t="s">
        <v>28</v>
      </c>
      <c r="J5" s="59"/>
      <c r="K5" s="59"/>
      <c r="L5" s="59"/>
      <c r="M5" s="5" t="s">
        <v>29</v>
      </c>
      <c r="N5" s="6" t="s">
        <v>30</v>
      </c>
      <c r="O5" s="59"/>
      <c r="P5" s="59"/>
      <c r="Q5" s="59"/>
      <c r="R5" s="59"/>
      <c r="S5" s="67"/>
      <c r="T5" s="81"/>
      <c r="U5" s="68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8"/>
    </row>
    <row r="6" spans="1:32">
      <c r="A6" s="64" t="s">
        <v>23</v>
      </c>
      <c r="B6" s="7" t="s">
        <v>24</v>
      </c>
      <c r="C6" s="8">
        <v>74.989999999999995</v>
      </c>
      <c r="D6" s="9">
        <v>131</v>
      </c>
      <c r="E6" s="10">
        <f>SUM(F6,Y6,AB6:AE6)</f>
        <v>117</v>
      </c>
      <c r="F6" s="11">
        <f>SUM(H6,M6,O6:X6)</f>
        <v>13</v>
      </c>
      <c r="G6" s="12">
        <v>0</v>
      </c>
      <c r="H6" s="13">
        <f>SUM(I6:L6)</f>
        <v>6</v>
      </c>
      <c r="I6" s="14">
        <v>6</v>
      </c>
      <c r="J6" s="15"/>
      <c r="K6" s="15"/>
      <c r="L6" s="15"/>
      <c r="M6" s="14">
        <v>4</v>
      </c>
      <c r="N6" s="14"/>
      <c r="O6" s="14"/>
      <c r="P6" s="14"/>
      <c r="Q6" s="14">
        <v>1</v>
      </c>
      <c r="R6" s="14"/>
      <c r="S6" s="48">
        <v>1</v>
      </c>
      <c r="T6" s="56"/>
      <c r="U6" s="51"/>
      <c r="V6" s="14"/>
      <c r="W6" s="14">
        <v>1</v>
      </c>
      <c r="X6" s="14"/>
      <c r="Y6" s="13">
        <f>SUM(Z6:AA6)</f>
        <v>13</v>
      </c>
      <c r="Z6" s="15">
        <v>13</v>
      </c>
      <c r="AA6" s="16">
        <v>0</v>
      </c>
      <c r="AB6" s="14">
        <v>39</v>
      </c>
      <c r="AC6" s="14">
        <v>32</v>
      </c>
      <c r="AD6" s="14">
        <v>13</v>
      </c>
      <c r="AE6" s="14">
        <v>7</v>
      </c>
      <c r="AF6" s="17">
        <f>D6-E6</f>
        <v>14</v>
      </c>
    </row>
    <row r="7" spans="1:32">
      <c r="A7" s="65"/>
      <c r="B7" s="7" t="s">
        <v>25</v>
      </c>
      <c r="C7" s="8">
        <v>59.99</v>
      </c>
      <c r="D7" s="9">
        <v>257</v>
      </c>
      <c r="E7" s="10">
        <f t="shared" ref="E7:E9" si="0">SUM(F7,Y7,AB7:AE7)</f>
        <v>230</v>
      </c>
      <c r="F7" s="11">
        <f t="shared" ref="F7:F9" si="1">SUM(H7,M7,O7:X7)</f>
        <v>26</v>
      </c>
      <c r="G7" s="12">
        <v>0</v>
      </c>
      <c r="H7" s="13">
        <f t="shared" ref="H7:H9" si="2">SUM(I7:L7)</f>
        <v>13</v>
      </c>
      <c r="I7" s="47">
        <v>11</v>
      </c>
      <c r="J7" s="15">
        <v>1</v>
      </c>
      <c r="K7" s="15"/>
      <c r="L7" s="15">
        <v>1</v>
      </c>
      <c r="M7" s="14">
        <v>8</v>
      </c>
      <c r="N7" s="14"/>
      <c r="O7" s="14">
        <v>1</v>
      </c>
      <c r="P7" s="14"/>
      <c r="Q7" s="14">
        <v>1</v>
      </c>
      <c r="R7" s="14"/>
      <c r="S7" s="48">
        <v>1</v>
      </c>
      <c r="T7" s="56"/>
      <c r="U7" s="51">
        <v>1</v>
      </c>
      <c r="V7" s="14"/>
      <c r="W7" s="14"/>
      <c r="X7" s="14">
        <v>1</v>
      </c>
      <c r="Y7" s="13">
        <f t="shared" ref="Y7:Y9" si="3">SUM(Z7:AA7)</f>
        <v>25</v>
      </c>
      <c r="Z7" s="15">
        <v>25</v>
      </c>
      <c r="AA7" s="16">
        <v>0</v>
      </c>
      <c r="AB7" s="14">
        <v>77</v>
      </c>
      <c r="AC7" s="14">
        <v>64</v>
      </c>
      <c r="AD7" s="14">
        <v>25</v>
      </c>
      <c r="AE7" s="14">
        <v>13</v>
      </c>
      <c r="AF7" s="17">
        <f>D7-E7</f>
        <v>27</v>
      </c>
    </row>
    <row r="8" spans="1:32">
      <c r="A8" s="65"/>
      <c r="B8" s="7" t="s">
        <v>26</v>
      </c>
      <c r="C8" s="8">
        <v>59.99</v>
      </c>
      <c r="D8" s="9">
        <v>171</v>
      </c>
      <c r="E8" s="10">
        <f t="shared" si="0"/>
        <v>153</v>
      </c>
      <c r="F8" s="11">
        <f t="shared" si="1"/>
        <v>17</v>
      </c>
      <c r="G8" s="12">
        <v>0</v>
      </c>
      <c r="H8" s="13">
        <f t="shared" si="2"/>
        <v>9</v>
      </c>
      <c r="I8" s="14">
        <v>7</v>
      </c>
      <c r="J8" s="15">
        <v>1</v>
      </c>
      <c r="K8" s="15"/>
      <c r="L8" s="15">
        <v>1</v>
      </c>
      <c r="M8" s="14">
        <v>5</v>
      </c>
      <c r="N8" s="14"/>
      <c r="O8" s="14"/>
      <c r="P8" s="47">
        <v>1</v>
      </c>
      <c r="Q8" s="14">
        <v>1</v>
      </c>
      <c r="R8" s="14">
        <v>1</v>
      </c>
      <c r="S8" s="48"/>
      <c r="T8" s="56"/>
      <c r="U8" s="51"/>
      <c r="V8" s="14"/>
      <c r="W8" s="14"/>
      <c r="X8" s="14"/>
      <c r="Y8" s="13">
        <f t="shared" si="3"/>
        <v>17</v>
      </c>
      <c r="Z8" s="15">
        <v>17</v>
      </c>
      <c r="AA8" s="16">
        <v>0</v>
      </c>
      <c r="AB8" s="14">
        <v>51</v>
      </c>
      <c r="AC8" s="14">
        <v>43</v>
      </c>
      <c r="AD8" s="14">
        <v>17</v>
      </c>
      <c r="AE8" s="14">
        <v>8</v>
      </c>
      <c r="AF8" s="17">
        <f>D8-E8</f>
        <v>18</v>
      </c>
    </row>
    <row r="9" spans="1:32">
      <c r="A9" s="65"/>
      <c r="B9" s="7" t="s">
        <v>27</v>
      </c>
      <c r="C9" s="8">
        <v>59.99</v>
      </c>
      <c r="D9" s="9">
        <v>147</v>
      </c>
      <c r="E9" s="10">
        <f t="shared" si="0"/>
        <v>133</v>
      </c>
      <c r="F9" s="11">
        <f t="shared" si="1"/>
        <v>15</v>
      </c>
      <c r="G9" s="12">
        <v>0</v>
      </c>
      <c r="H9" s="13">
        <f t="shared" si="2"/>
        <v>7</v>
      </c>
      <c r="I9" s="14">
        <v>6</v>
      </c>
      <c r="J9" s="15"/>
      <c r="K9" s="15">
        <v>1</v>
      </c>
      <c r="L9" s="15"/>
      <c r="M9" s="14">
        <v>4</v>
      </c>
      <c r="N9" s="14"/>
      <c r="O9" s="47">
        <v>1</v>
      </c>
      <c r="P9" s="47">
        <v>1</v>
      </c>
      <c r="Q9" s="47"/>
      <c r="R9" s="14"/>
      <c r="S9" s="48"/>
      <c r="T9" s="56">
        <v>1</v>
      </c>
      <c r="U9" s="51"/>
      <c r="V9" s="14">
        <v>1</v>
      </c>
      <c r="W9" s="14"/>
      <c r="X9" s="14"/>
      <c r="Y9" s="13">
        <f t="shared" si="3"/>
        <v>15</v>
      </c>
      <c r="Z9" s="15">
        <v>15</v>
      </c>
      <c r="AA9" s="16">
        <v>0</v>
      </c>
      <c r="AB9" s="14">
        <v>44</v>
      </c>
      <c r="AC9" s="14">
        <v>37</v>
      </c>
      <c r="AD9" s="14">
        <v>15</v>
      </c>
      <c r="AE9" s="14">
        <v>7</v>
      </c>
      <c r="AF9" s="17">
        <f>D9-E9</f>
        <v>14</v>
      </c>
    </row>
    <row r="10" spans="1:32">
      <c r="A10" s="66"/>
      <c r="B10" s="18" t="s">
        <v>21</v>
      </c>
      <c r="C10" s="19"/>
      <c r="D10" s="20">
        <f>SUM(D6:D9)</f>
        <v>706</v>
      </c>
      <c r="E10" s="20">
        <f>SUM(E6:E9)</f>
        <v>633</v>
      </c>
      <c r="F10" s="21">
        <f t="shared" ref="F10:AF10" si="4">SUM(F6:F9)</f>
        <v>71</v>
      </c>
      <c r="G10" s="21">
        <f t="shared" si="4"/>
        <v>0</v>
      </c>
      <c r="H10" s="21">
        <f t="shared" si="4"/>
        <v>35</v>
      </c>
      <c r="I10" s="21">
        <f t="shared" si="4"/>
        <v>30</v>
      </c>
      <c r="J10" s="21">
        <f t="shared" si="4"/>
        <v>2</v>
      </c>
      <c r="K10" s="21">
        <f t="shared" si="4"/>
        <v>1</v>
      </c>
      <c r="L10" s="21">
        <f t="shared" si="4"/>
        <v>2</v>
      </c>
      <c r="M10" s="21">
        <f t="shared" si="4"/>
        <v>21</v>
      </c>
      <c r="N10" s="21">
        <f t="shared" si="4"/>
        <v>0</v>
      </c>
      <c r="O10" s="21">
        <f t="shared" si="4"/>
        <v>2</v>
      </c>
      <c r="P10" s="21">
        <f t="shared" si="4"/>
        <v>2</v>
      </c>
      <c r="Q10" s="21">
        <f>SUM(Q6:Q9)</f>
        <v>3</v>
      </c>
      <c r="R10" s="21">
        <f t="shared" si="4"/>
        <v>1</v>
      </c>
      <c r="S10" s="49">
        <f t="shared" si="4"/>
        <v>2</v>
      </c>
      <c r="T10" s="54">
        <f t="shared" si="4"/>
        <v>1</v>
      </c>
      <c r="U10" s="52">
        <f t="shared" si="4"/>
        <v>1</v>
      </c>
      <c r="V10" s="21">
        <f t="shared" si="4"/>
        <v>1</v>
      </c>
      <c r="W10" s="21">
        <f t="shared" si="4"/>
        <v>1</v>
      </c>
      <c r="X10" s="21">
        <f t="shared" si="4"/>
        <v>1</v>
      </c>
      <c r="Y10" s="21">
        <f t="shared" si="4"/>
        <v>70</v>
      </c>
      <c r="Z10" s="21">
        <f t="shared" si="4"/>
        <v>70</v>
      </c>
      <c r="AA10" s="21">
        <f t="shared" si="4"/>
        <v>0</v>
      </c>
      <c r="AB10" s="22">
        <f>SUM(AB6:AB9)</f>
        <v>211</v>
      </c>
      <c r="AC10" s="22">
        <f>SUM(AC6:AC9)</f>
        <v>176</v>
      </c>
      <c r="AD10" s="22">
        <f>SUM(AD6:AD9)</f>
        <v>70</v>
      </c>
      <c r="AE10" s="22">
        <f>SUM(AE6:AE9)</f>
        <v>35</v>
      </c>
      <c r="AF10" s="23">
        <f t="shared" si="4"/>
        <v>73</v>
      </c>
    </row>
    <row r="11" spans="1:32" ht="18" thickBot="1">
      <c r="A11" s="28"/>
      <c r="B11" s="24" t="s">
        <v>22</v>
      </c>
      <c r="C11" s="25">
        <v>0.4</v>
      </c>
      <c r="D11" s="26"/>
      <c r="E11" s="26"/>
      <c r="F11" s="26">
        <f>F10*40%</f>
        <v>28.400000000000002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50"/>
      <c r="T11" s="55"/>
      <c r="U11" s="53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4" spans="1:32">
      <c r="A14" s="29" t="s">
        <v>75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/>
    </row>
    <row r="15" spans="1:32">
      <c r="A15" s="30" t="s">
        <v>32</v>
      </c>
      <c r="B15" s="30"/>
      <c r="C15" s="30"/>
      <c r="D15" s="30"/>
      <c r="E15" s="30"/>
      <c r="F15" s="30"/>
      <c r="G15" s="30"/>
      <c r="H15" s="30"/>
      <c r="I15" s="30"/>
      <c r="J15" s="31"/>
      <c r="K15" s="31"/>
      <c r="L15" s="31"/>
      <c r="M15" s="30"/>
      <c r="N15"/>
    </row>
    <row r="16" spans="1:32">
      <c r="A16" s="30" t="s">
        <v>33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/>
    </row>
    <row r="17" spans="1:14">
      <c r="A17" s="30" t="s">
        <v>34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/>
    </row>
    <row r="18" spans="1:14">
      <c r="A18" s="32" t="s">
        <v>35</v>
      </c>
      <c r="B18" s="33" t="s">
        <v>36</v>
      </c>
      <c r="C18" s="33"/>
      <c r="D18" s="33"/>
      <c r="E18" s="34" t="s">
        <v>37</v>
      </c>
      <c r="F18" s="34"/>
      <c r="G18" s="34"/>
      <c r="H18" s="34"/>
      <c r="I18" s="34"/>
      <c r="J18" s="34"/>
      <c r="K18" s="34"/>
      <c r="L18" s="34"/>
      <c r="M18" s="34"/>
      <c r="N18"/>
    </row>
    <row r="19" spans="1:14" ht="17.25" customHeight="1">
      <c r="A19" s="32"/>
      <c r="B19" s="33"/>
      <c r="C19" s="33"/>
      <c r="D19" s="33"/>
      <c r="E19" s="35" t="s">
        <v>38</v>
      </c>
      <c r="F19" s="35"/>
      <c r="G19" s="35"/>
      <c r="H19" s="35"/>
      <c r="I19" s="36"/>
      <c r="J19" s="36"/>
      <c r="K19" s="36"/>
      <c r="L19" s="36"/>
      <c r="M19" s="36"/>
      <c r="N19"/>
    </row>
    <row r="20" spans="1:14">
      <c r="A20" s="32" t="s">
        <v>39</v>
      </c>
      <c r="B20" s="33" t="s">
        <v>40</v>
      </c>
      <c r="C20" s="33"/>
      <c r="D20" s="33"/>
      <c r="E20" s="34" t="s">
        <v>41</v>
      </c>
      <c r="F20" s="34"/>
      <c r="G20" s="34"/>
      <c r="H20" s="34"/>
      <c r="I20" s="34"/>
      <c r="J20" s="34"/>
      <c r="K20" s="34"/>
      <c r="L20" s="34"/>
      <c r="M20" s="34"/>
      <c r="N20"/>
    </row>
    <row r="21" spans="1:14">
      <c r="A21" s="32" t="s">
        <v>42</v>
      </c>
      <c r="B21" s="33" t="s">
        <v>43</v>
      </c>
      <c r="C21" s="33"/>
      <c r="D21" s="33"/>
      <c r="E21" s="34" t="s">
        <v>90</v>
      </c>
      <c r="F21" s="34"/>
      <c r="G21" s="34"/>
      <c r="H21" s="34"/>
      <c r="I21" s="34"/>
      <c r="J21" s="34"/>
      <c r="K21" s="34"/>
      <c r="L21" s="34"/>
      <c r="M21" s="34"/>
      <c r="N21"/>
    </row>
    <row r="22" spans="1:14">
      <c r="A22" s="32" t="s">
        <v>44</v>
      </c>
      <c r="B22" s="33" t="s">
        <v>45</v>
      </c>
      <c r="C22" s="33"/>
      <c r="D22" s="33"/>
      <c r="E22" s="34" t="s">
        <v>46</v>
      </c>
      <c r="F22" s="34"/>
      <c r="G22" s="34"/>
      <c r="H22" s="34"/>
      <c r="I22" s="34"/>
      <c r="J22" s="34"/>
      <c r="K22" s="34"/>
      <c r="L22" s="34"/>
      <c r="M22"/>
      <c r="N22"/>
    </row>
    <row r="23" spans="1:14">
      <c r="A23" s="32" t="s">
        <v>47</v>
      </c>
      <c r="B23" s="37" t="s">
        <v>48</v>
      </c>
      <c r="C23" s="37"/>
      <c r="D23" s="37"/>
      <c r="E23" s="34" t="s">
        <v>49</v>
      </c>
      <c r="F23" s="34"/>
      <c r="G23" s="34"/>
      <c r="H23" s="34"/>
      <c r="I23" s="34"/>
      <c r="J23"/>
      <c r="K23"/>
      <c r="L23"/>
      <c r="M23" s="34"/>
      <c r="N23"/>
    </row>
    <row r="24" spans="1:14" ht="18" thickBot="1">
      <c r="A24" s="32" t="s">
        <v>50</v>
      </c>
      <c r="B24" s="33" t="s">
        <v>51</v>
      </c>
      <c r="C24" s="33"/>
      <c r="D24" s="33"/>
      <c r="E24" s="38" t="s">
        <v>52</v>
      </c>
      <c r="F24" s="38"/>
      <c r="G24" s="38"/>
      <c r="H24" s="38"/>
      <c r="I24" s="38"/>
      <c r="J24" s="38"/>
      <c r="K24" s="38"/>
      <c r="L24" s="38"/>
      <c r="M24" s="38"/>
      <c r="N24"/>
    </row>
    <row r="25" spans="1:14" ht="18" thickBot="1">
      <c r="A25" s="32"/>
      <c r="B25" s="39" t="s">
        <v>53</v>
      </c>
      <c r="C25" s="74" t="s">
        <v>54</v>
      </c>
      <c r="D25" s="75"/>
      <c r="E25" s="76"/>
      <c r="F25" s="77" t="s">
        <v>55</v>
      </c>
      <c r="G25" s="78"/>
      <c r="H25" s="78"/>
      <c r="I25" s="78"/>
      <c r="J25" s="78"/>
      <c r="K25" s="78"/>
      <c r="L25" s="78"/>
      <c r="M25" s="79"/>
      <c r="N25"/>
    </row>
    <row r="26" spans="1:14" ht="18" thickTop="1">
      <c r="A26" s="32"/>
      <c r="B26" s="46" t="s">
        <v>56</v>
      </c>
      <c r="C26" s="97" t="s">
        <v>57</v>
      </c>
      <c r="D26" s="98"/>
      <c r="E26" s="99"/>
      <c r="F26" s="100" t="s">
        <v>58</v>
      </c>
      <c r="G26" s="101"/>
      <c r="H26" s="101"/>
      <c r="I26" s="101"/>
      <c r="J26" s="101"/>
      <c r="K26" s="101"/>
      <c r="L26" s="101"/>
      <c r="M26" s="102"/>
      <c r="N26"/>
    </row>
    <row r="27" spans="1:14">
      <c r="A27" s="32"/>
      <c r="B27" s="103" t="s">
        <v>59</v>
      </c>
      <c r="C27" s="84" t="s">
        <v>60</v>
      </c>
      <c r="D27" s="85"/>
      <c r="E27" s="86"/>
      <c r="F27" s="105" t="s">
        <v>76</v>
      </c>
      <c r="G27" s="106"/>
      <c r="H27" s="106"/>
      <c r="I27" s="106"/>
      <c r="J27" s="106"/>
      <c r="K27" s="106"/>
      <c r="L27" s="106"/>
      <c r="M27" s="107"/>
      <c r="N27"/>
    </row>
    <row r="28" spans="1:14" ht="47.25" customHeight="1">
      <c r="A28" s="32"/>
      <c r="B28" s="104"/>
      <c r="C28" s="84"/>
      <c r="D28" s="85"/>
      <c r="E28" s="86"/>
      <c r="F28" s="108" t="s">
        <v>71</v>
      </c>
      <c r="G28" s="109"/>
      <c r="H28" s="109"/>
      <c r="I28" s="109"/>
      <c r="J28" s="109"/>
      <c r="K28" s="109"/>
      <c r="L28" s="109"/>
      <c r="M28" s="110"/>
      <c r="N28"/>
    </row>
    <row r="29" spans="1:14" ht="30" customHeight="1">
      <c r="A29" s="32"/>
      <c r="B29" s="40" t="s">
        <v>61</v>
      </c>
      <c r="C29" s="84" t="s">
        <v>62</v>
      </c>
      <c r="D29" s="85"/>
      <c r="E29" s="86"/>
      <c r="F29" s="87" t="s">
        <v>63</v>
      </c>
      <c r="G29" s="88"/>
      <c r="H29" s="88"/>
      <c r="I29" s="88"/>
      <c r="J29" s="88"/>
      <c r="K29" s="88"/>
      <c r="L29" s="88"/>
      <c r="M29" s="89"/>
      <c r="N29"/>
    </row>
    <row r="30" spans="1:14" ht="37.5" customHeight="1" thickBot="1">
      <c r="A30" s="32"/>
      <c r="B30" s="41" t="s">
        <v>64</v>
      </c>
      <c r="C30" s="90" t="s">
        <v>65</v>
      </c>
      <c r="D30" s="91"/>
      <c r="E30" s="92"/>
      <c r="F30" s="93" t="s">
        <v>66</v>
      </c>
      <c r="G30" s="94"/>
      <c r="H30" s="94"/>
      <c r="I30" s="94"/>
      <c r="J30" s="94"/>
      <c r="K30" s="94"/>
      <c r="L30" s="94"/>
      <c r="M30" s="95"/>
      <c r="N30"/>
    </row>
    <row r="31" spans="1:14">
      <c r="A31" s="42"/>
      <c r="B31" s="43" t="s">
        <v>67</v>
      </c>
      <c r="C31" s="96" t="s">
        <v>68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/>
    </row>
    <row r="32" spans="1:14">
      <c r="A32" s="44"/>
      <c r="B32" s="45"/>
      <c r="C32" s="82" t="s">
        <v>69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/>
    </row>
    <row r="33" spans="1:14">
      <c r="A33" s="44"/>
      <c r="B33" s="83" t="s">
        <v>70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/>
    </row>
  </sheetData>
  <mergeCells count="51">
    <mergeCell ref="C26:E26"/>
    <mergeCell ref="F26:M26"/>
    <mergeCell ref="B27:B28"/>
    <mergeCell ref="C27:E28"/>
    <mergeCell ref="F27:M27"/>
    <mergeCell ref="F28:M28"/>
    <mergeCell ref="C32:M32"/>
    <mergeCell ref="B33:M33"/>
    <mergeCell ref="C29:E29"/>
    <mergeCell ref="F29:M29"/>
    <mergeCell ref="C30:E30"/>
    <mergeCell ref="F30:M30"/>
    <mergeCell ref="C31:M31"/>
    <mergeCell ref="C25:E25"/>
    <mergeCell ref="F25:M25"/>
    <mergeCell ref="Y4:Y5"/>
    <mergeCell ref="Z4:Z5"/>
    <mergeCell ref="G4:G5"/>
    <mergeCell ref="T4:T5"/>
    <mergeCell ref="L4:L5"/>
    <mergeCell ref="Q4:Q5"/>
    <mergeCell ref="A6:A10"/>
    <mergeCell ref="R4:R5"/>
    <mergeCell ref="S4:S5"/>
    <mergeCell ref="U4:U5"/>
    <mergeCell ref="V4:V5"/>
    <mergeCell ref="A1:A5"/>
    <mergeCell ref="B1:B5"/>
    <mergeCell ref="C1:C5"/>
    <mergeCell ref="D1:D5"/>
    <mergeCell ref="K4:K5"/>
    <mergeCell ref="J4:J5"/>
    <mergeCell ref="O4:O5"/>
    <mergeCell ref="P4:P5"/>
    <mergeCell ref="H4:H5"/>
    <mergeCell ref="AF1:AF5"/>
    <mergeCell ref="E2:E5"/>
    <mergeCell ref="F2:X2"/>
    <mergeCell ref="Y2:AA3"/>
    <mergeCell ref="AB2:AB5"/>
    <mergeCell ref="AC2:AC5"/>
    <mergeCell ref="AD2:AD5"/>
    <mergeCell ref="AE2:AE5"/>
    <mergeCell ref="F3:F5"/>
    <mergeCell ref="H3:L3"/>
    <mergeCell ref="E1:AE1"/>
    <mergeCell ref="M3:N3"/>
    <mergeCell ref="O3:X3"/>
    <mergeCell ref="AA4:AA5"/>
    <mergeCell ref="W4:W5"/>
    <mergeCell ref="X4:X5"/>
  </mergeCells>
  <phoneticPr fontId="1" type="noConversion"/>
  <pageMargins left="0.7" right="0.7" top="0.75" bottom="0.75" header="0.3" footer="0.3"/>
  <pageSetup paperSize="9" orientation="portrait" r:id="rId1"/>
  <ignoredErrors>
    <ignoredError sqref="H6:H9 Y6:Y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공급수량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Windows User</cp:lastModifiedBy>
  <dcterms:created xsi:type="dcterms:W3CDTF">2021-01-19T04:32:44Z</dcterms:created>
  <dcterms:modified xsi:type="dcterms:W3CDTF">2021-03-05T02:35:14Z</dcterms:modified>
</cp:coreProperties>
</file>